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pple\Desktop\"/>
    </mc:Choice>
  </mc:AlternateContent>
  <bookViews>
    <workbookView xWindow="0" yWindow="0" windowWidth="24225" windowHeight="1254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10" i="1" l="1"/>
  <c r="D28" i="1" l="1"/>
  <c r="G18" i="1" l="1"/>
  <c r="D8" i="1"/>
  <c r="D12" i="1"/>
  <c r="G17" i="1" l="1"/>
  <c r="H17" i="1"/>
  <c r="I17" i="1" l="1"/>
  <c r="H32" i="1" l="1"/>
  <c r="H28" i="1"/>
  <c r="G28" i="1"/>
  <c r="I28" i="1" l="1"/>
  <c r="H33" i="1" l="1"/>
  <c r="G33" i="1"/>
  <c r="G32" i="1"/>
  <c r="H31" i="1"/>
  <c r="G31" i="1"/>
  <c r="H30" i="1"/>
  <c r="G30" i="1"/>
  <c r="H29" i="1"/>
  <c r="G29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I18" i="1" s="1"/>
  <c r="H16" i="1"/>
  <c r="G16" i="1"/>
  <c r="H15" i="1"/>
  <c r="G15" i="1"/>
  <c r="H14" i="1"/>
  <c r="G14" i="1"/>
  <c r="H13" i="1"/>
  <c r="G13" i="1"/>
  <c r="H12" i="1"/>
  <c r="G12" i="1"/>
  <c r="H9" i="1"/>
  <c r="G9" i="1"/>
  <c r="H8" i="1"/>
  <c r="G8" i="1"/>
  <c r="I33" i="1" l="1"/>
  <c r="I9" i="1"/>
  <c r="I27" i="1"/>
  <c r="I13" i="1"/>
  <c r="I14" i="1"/>
  <c r="I12" i="1"/>
  <c r="I19" i="1"/>
  <c r="I20" i="1"/>
  <c r="I22" i="1"/>
  <c r="I24" i="1"/>
  <c r="I26" i="1"/>
  <c r="I29" i="1"/>
  <c r="I31" i="1"/>
  <c r="I25" i="1"/>
  <c r="I23" i="1"/>
  <c r="I21" i="1"/>
  <c r="I16" i="1"/>
  <c r="I15" i="1"/>
  <c r="I8" i="1"/>
  <c r="G34" i="1"/>
  <c r="H35" i="1"/>
  <c r="I36" i="1" l="1"/>
  <c r="H36" i="1"/>
</calcChain>
</file>

<file path=xl/sharedStrings.xml><?xml version="1.0" encoding="utf-8"?>
<sst xmlns="http://schemas.openxmlformats.org/spreadsheetml/2006/main" count="106" uniqueCount="85">
  <si>
    <t>1、本标书包括但不限于以下项目，投标者可根据现场情况增项，本报价为包工包料包安全等大包干形式。</t>
  </si>
  <si>
    <t>2、电线采用珠江或同等档次电线，开关插座用俊朗。</t>
  </si>
  <si>
    <t>3、材料均采用合格品牌，经业主确认后方可使用</t>
  </si>
  <si>
    <t>序号</t>
  </si>
  <si>
    <t>工程项目</t>
  </si>
  <si>
    <t>单位</t>
  </si>
  <si>
    <t>工程量</t>
  </si>
  <si>
    <t>综合单价（元）</t>
  </si>
  <si>
    <t>合计（元）</t>
  </si>
  <si>
    <t>材料组成/施工工艺</t>
  </si>
  <si>
    <t>人工+材料</t>
  </si>
  <si>
    <t>机械</t>
  </si>
  <si>
    <t>小计</t>
  </si>
  <si>
    <t>一</t>
  </si>
  <si>
    <t>套</t>
  </si>
  <si>
    <t>元</t>
  </si>
  <si>
    <t>二</t>
  </si>
  <si>
    <t>A</t>
  </si>
  <si>
    <t>（一）+（二）</t>
  </si>
  <si>
    <r>
      <t>成品铝合金门，厚度1</t>
    </r>
    <r>
      <rPr>
        <sz val="11"/>
        <color theme="1"/>
        <rFont val="宋体"/>
        <family val="3"/>
        <charset val="134"/>
        <scheme val="minor"/>
      </rPr>
      <t>.0mm</t>
    </r>
    <phoneticPr fontId="4" type="noConversion"/>
  </si>
  <si>
    <t>总计</t>
    <phoneticPr fontId="4" type="noConversion"/>
  </si>
  <si>
    <t>工程内容项目</t>
    <phoneticPr fontId="4" type="noConversion"/>
  </si>
  <si>
    <t>拆除</t>
    <phoneticPr fontId="4" type="noConversion"/>
  </si>
  <si>
    <t>㎡</t>
    <phoneticPr fontId="4" type="noConversion"/>
  </si>
  <si>
    <t>地砖、墙砖自行处理</t>
    <phoneticPr fontId="4" type="noConversion"/>
  </si>
  <si>
    <t>卫生间陶粒回填</t>
    <phoneticPr fontId="4" type="noConversion"/>
  </si>
  <si>
    <t>m3</t>
    <phoneticPr fontId="4" type="noConversion"/>
  </si>
  <si>
    <t>陶粒及水泥沙、二次排水</t>
    <phoneticPr fontId="4" type="noConversion"/>
  </si>
  <si>
    <t>m2</t>
    <phoneticPr fontId="4" type="noConversion"/>
  </si>
  <si>
    <t>阳台卫生间，冲凉房墙面贴浅灰色墙砖</t>
    <phoneticPr fontId="4" type="noConversion"/>
  </si>
  <si>
    <t>卫生间门</t>
    <phoneticPr fontId="4" type="noConversion"/>
  </si>
  <si>
    <t>套</t>
    <phoneticPr fontId="4" type="noConversion"/>
  </si>
  <si>
    <t>门槛石</t>
    <phoneticPr fontId="4" type="noConversion"/>
  </si>
  <si>
    <t>件</t>
    <phoneticPr fontId="4" type="noConversion"/>
  </si>
  <si>
    <t>蹲厕</t>
    <phoneticPr fontId="4" type="noConversion"/>
  </si>
  <si>
    <t>套</t>
    <phoneticPr fontId="4" type="noConversion"/>
  </si>
  <si>
    <t>洗手台</t>
    <phoneticPr fontId="4" type="noConversion"/>
  </si>
  <si>
    <t>插座</t>
    <phoneticPr fontId="4" type="noConversion"/>
  </si>
  <si>
    <t>阳台吸顶灯</t>
    <phoneticPr fontId="4" type="noConversion"/>
  </si>
  <si>
    <t>宿舍长条灯</t>
    <phoneticPr fontId="4" type="noConversion"/>
  </si>
  <si>
    <t>冲凉房花洒</t>
    <phoneticPr fontId="4" type="noConversion"/>
  </si>
  <si>
    <t>改管阳台、卫生间及冲凉房给排水</t>
    <phoneticPr fontId="4" type="noConversion"/>
  </si>
  <si>
    <t>项</t>
    <phoneticPr fontId="4" type="noConversion"/>
  </si>
  <si>
    <t>洗衣机水龙头</t>
    <phoneticPr fontId="4" type="noConversion"/>
  </si>
  <si>
    <t>个</t>
    <phoneticPr fontId="4" type="noConversion"/>
  </si>
  <si>
    <t>阳台备用水龙头</t>
    <phoneticPr fontId="4" type="noConversion"/>
  </si>
  <si>
    <t>房间内开关箱</t>
    <phoneticPr fontId="4" type="noConversion"/>
  </si>
  <si>
    <t>厕所、阳台地板全部做涂料防水一层</t>
    <phoneticPr fontId="4" type="noConversion"/>
  </si>
  <si>
    <t>m2</t>
    <phoneticPr fontId="4" type="noConversion"/>
  </si>
  <si>
    <t>防水面层找平</t>
    <phoneticPr fontId="4" type="noConversion"/>
  </si>
  <si>
    <t>镜子</t>
    <phoneticPr fontId="4" type="noConversion"/>
  </si>
  <si>
    <t>风扇</t>
    <phoneticPr fontId="4" type="noConversion"/>
  </si>
  <si>
    <t>拆装空间室外机</t>
    <phoneticPr fontId="4" type="noConversion"/>
  </si>
  <si>
    <t>地砖加工门槛石</t>
    <phoneticPr fontId="4" type="noConversion"/>
  </si>
  <si>
    <r>
      <rPr>
        <sz val="11"/>
        <color theme="1"/>
        <rFont val="宋体"/>
        <family val="3"/>
        <charset val="134"/>
        <scheme val="minor"/>
      </rPr>
      <t>圆形吸顶防水灯LED灯泡（三雄</t>
    </r>
    <r>
      <rPr>
        <sz val="11"/>
        <color theme="1"/>
        <rFont val="宋体"/>
        <family val="3"/>
        <charset val="134"/>
        <scheme val="minor"/>
      </rPr>
      <t>），包电线线槽，开关，珠江电线</t>
    </r>
    <phoneticPr fontId="4" type="noConversion"/>
  </si>
  <si>
    <t>三雄LED节能灯、人工，包电线线槽开关</t>
    <phoneticPr fontId="4" type="noConversion"/>
  </si>
  <si>
    <t>申请款项</t>
    <phoneticPr fontId="4" type="noConversion"/>
  </si>
  <si>
    <t>晾衣杆</t>
    <phoneticPr fontId="4" type="noConversion"/>
  </si>
  <si>
    <t>毛巾架</t>
    <phoneticPr fontId="4" type="noConversion"/>
  </si>
  <si>
    <t>套</t>
    <phoneticPr fontId="4" type="noConversion"/>
  </si>
  <si>
    <t>304不锈钢（含8个挂勾）</t>
    <phoneticPr fontId="4" type="noConversion"/>
  </si>
  <si>
    <t>三雄LED节能灯、含人工材料</t>
    <phoneticPr fontId="4" type="noConversion"/>
  </si>
  <si>
    <t>包电箱及漏电开关（珠江）</t>
    <phoneticPr fontId="4" type="noConversion"/>
  </si>
  <si>
    <r>
      <t>3分厚</t>
    </r>
    <r>
      <rPr>
        <sz val="11"/>
        <color theme="1"/>
        <rFont val="宋体"/>
        <family val="3"/>
        <charset val="134"/>
        <scheme val="minor"/>
      </rPr>
      <t>1:2水泥砂浆</t>
    </r>
    <phoneticPr fontId="4" type="noConversion"/>
  </si>
  <si>
    <t>新增风扇2台，包电线2.5平方，线槽开关珠江电线，风扇品牌钻石</t>
    <phoneticPr fontId="4" type="noConversion"/>
  </si>
  <si>
    <t>拆装，拆除尽量保持铜管雪种完好，含外机拆除成品保护，含安装接管完成</t>
    <phoneticPr fontId="4" type="noConversion"/>
  </si>
  <si>
    <t>宿舍房间更换插座，含底座及面板，品牌俊朗</t>
    <phoneticPr fontId="4" type="noConversion"/>
  </si>
  <si>
    <t>阳台地面及卫生间沉池防水涂料2遍，3.0mm厚,涂料厕所高1.8米，阳台高1.2米,品牌东方雨虹</t>
    <phoneticPr fontId="4" type="noConversion"/>
  </si>
  <si>
    <t>包括地漏304，在地漏底用针孔刺5个孔作为二次排水，卫生间做二次排水、含空调排水，空调排水管接好为准，品牌联塑</t>
    <phoneticPr fontId="4" type="noConversion"/>
  </si>
  <si>
    <t>开关</t>
    <phoneticPr fontId="4" type="noConversion"/>
  </si>
  <si>
    <t>新增一个风扇开关，含底座，另两个开关换面板</t>
    <phoneticPr fontId="4" type="noConversion"/>
  </si>
  <si>
    <t>400*400防滑砖</t>
    <phoneticPr fontId="4" type="noConversion"/>
  </si>
  <si>
    <t>广州东华职业学院7号宿舍楼翻新装饰装修工程清单(2-6层125间）</t>
    <phoneticPr fontId="4" type="noConversion"/>
  </si>
  <si>
    <t>阳台卫生间，冲凉房贴防滑砖</t>
  </si>
  <si>
    <t>400*800墙砖贴到梁底，包角条包角</t>
    <phoneticPr fontId="4" type="noConversion"/>
  </si>
  <si>
    <t>业主指定，尺寸1500*800</t>
    <phoneticPr fontId="4" type="noConversion"/>
  </si>
  <si>
    <t>含蹲厕及水箱</t>
    <phoneticPr fontId="4" type="noConversion"/>
  </si>
  <si>
    <t>包水管（联塑）和龙头304不锈钢，水龙头</t>
    <phoneticPr fontId="4" type="noConversion"/>
  </si>
  <si>
    <t>包水管（联塑）和龙头304不锈钢水龙头</t>
    <phoneticPr fontId="4" type="noConversion"/>
  </si>
  <si>
    <t>宿舍室内、阳台天花刷白，油漆</t>
    <phoneticPr fontId="4" type="noConversion"/>
  </si>
  <si>
    <t>原基础面打磨，刷白油漆</t>
    <phoneticPr fontId="4" type="noConversion"/>
  </si>
  <si>
    <t>∅32，304不锈钢，2*3米长</t>
    <phoneticPr fontId="4" type="noConversion"/>
  </si>
  <si>
    <t xml:space="preserve">台面2.2米长，2个台下盆，2CM厚台面石灰色大理石，脚座石材厚度3CM， 台面包含拦水条，框架，包水龙头及冷水水管、角阀等五金配件
</t>
    <phoneticPr fontId="4" type="noConversion"/>
  </si>
  <si>
    <t>卫生间吸顶灯</t>
    <phoneticPr fontId="4" type="noConversion"/>
  </si>
  <si>
    <t>高中低可调试（冷热）、人工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</si>
</sst>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6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0" fillId="2" borderId="6" xfId="0" applyFill="1" applyBorder="1" applyAlignment="1">
      <alignment horizontal="center" vertical="center"/>
    </xf>
    <xf numFmtId="0" fontId="3" fillId="2" borderId="6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/>
    </xf>
    <xf numFmtId="176" fontId="0" fillId="2" borderId="6" xfId="0" applyNumberFormat="1" applyFill="1" applyBorder="1" applyAlignment="1">
      <alignment horizontal="center" vertical="center"/>
    </xf>
    <xf numFmtId="0" fontId="0" fillId="2" borderId="0" xfId="0" applyFill="1">
      <alignment vertical="center"/>
    </xf>
    <xf numFmtId="0" fontId="0" fillId="2" borderId="6" xfId="0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vertical="center" wrapText="1"/>
    </xf>
    <xf numFmtId="0" fontId="0" fillId="2" borderId="6" xfId="0" applyFill="1" applyBorder="1" applyAlignment="1">
      <alignment horizontal="center" vertical="center" wrapText="1"/>
    </xf>
    <xf numFmtId="176" fontId="3" fillId="2" borderId="6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top" wrapText="1"/>
    </xf>
    <xf numFmtId="176" fontId="3" fillId="2" borderId="1" xfId="0" applyNumberFormat="1" applyFont="1" applyFill="1" applyBorder="1" applyAlignment="1">
      <alignment horizontal="right" vertical="center"/>
    </xf>
    <xf numFmtId="176" fontId="3" fillId="2" borderId="4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176" fontId="1" fillId="2" borderId="2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176" fontId="0" fillId="2" borderId="2" xfId="0" applyNumberFormat="1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176" fontId="0" fillId="2" borderId="4" xfId="0" applyNumberFormat="1" applyFill="1" applyBorder="1" applyAlignment="1">
      <alignment horizontal="center" vertical="center"/>
    </xf>
    <xf numFmtId="176" fontId="5" fillId="2" borderId="3" xfId="0" applyNumberFormat="1" applyFont="1" applyFill="1" applyBorder="1" applyAlignment="1">
      <alignment horizontal="center" vertical="center"/>
    </xf>
    <xf numFmtId="176" fontId="0" fillId="2" borderId="5" xfId="0" applyNumberFormat="1" applyFill="1" applyBorder="1" applyAlignment="1">
      <alignment horizontal="center" vertical="center"/>
    </xf>
    <xf numFmtId="0" fontId="5" fillId="3" borderId="6" xfId="0" applyFont="1" applyFill="1" applyBorder="1" applyAlignment="1">
      <alignment vertical="center" wrapText="1"/>
    </xf>
    <xf numFmtId="0" fontId="0" fillId="3" borderId="6" xfId="0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workbookViewId="0">
      <selection activeCell="N16" sqref="N16"/>
    </sheetView>
  </sheetViews>
  <sheetFormatPr defaultColWidth="8.875" defaultRowHeight="13.5"/>
  <cols>
    <col min="1" max="1" width="3.75" style="5" customWidth="1"/>
    <col min="2" max="2" width="24.75" style="5" customWidth="1"/>
    <col min="3" max="3" width="6.25" style="5" customWidth="1"/>
    <col min="4" max="4" width="7.5" style="5" customWidth="1"/>
    <col min="5" max="5" width="9.875" style="5" customWidth="1"/>
    <col min="6" max="6" width="8.875" style="5"/>
    <col min="7" max="7" width="11.375" style="5" customWidth="1"/>
    <col min="8" max="8" width="13.5" style="5" customWidth="1"/>
    <col min="9" max="9" width="13.375" style="5" customWidth="1"/>
    <col min="10" max="10" width="39.375" style="5" customWidth="1"/>
    <col min="11" max="16384" width="8.875" style="5"/>
  </cols>
  <sheetData>
    <row r="1" spans="1:10" ht="40.5" customHeight="1">
      <c r="A1" s="31" t="s">
        <v>72</v>
      </c>
      <c r="B1" s="32"/>
      <c r="C1" s="32"/>
      <c r="D1" s="32"/>
      <c r="E1" s="32"/>
      <c r="F1" s="32"/>
      <c r="G1" s="32"/>
      <c r="H1" s="33"/>
      <c r="I1" s="33"/>
      <c r="J1" s="34"/>
    </row>
    <row r="2" spans="1:10" ht="15.75" customHeight="1">
      <c r="A2" s="35" t="s">
        <v>0</v>
      </c>
      <c r="B2" s="36"/>
      <c r="C2" s="36"/>
      <c r="D2" s="36"/>
      <c r="E2" s="36"/>
      <c r="F2" s="36"/>
      <c r="G2" s="36"/>
      <c r="H2" s="37"/>
      <c r="I2" s="37"/>
      <c r="J2" s="38"/>
    </row>
    <row r="3" spans="1:10" ht="16.5" customHeight="1">
      <c r="A3" s="35" t="s">
        <v>1</v>
      </c>
      <c r="B3" s="36"/>
      <c r="C3" s="36"/>
      <c r="D3" s="36"/>
      <c r="E3" s="36"/>
      <c r="F3" s="36"/>
      <c r="G3" s="36"/>
      <c r="H3" s="37"/>
      <c r="I3" s="37"/>
      <c r="J3" s="38"/>
    </row>
    <row r="4" spans="1:10" ht="17.25" customHeight="1">
      <c r="A4" s="35" t="s">
        <v>2</v>
      </c>
      <c r="B4" s="36"/>
      <c r="C4" s="36"/>
      <c r="D4" s="36"/>
      <c r="E4" s="36"/>
      <c r="F4" s="36"/>
      <c r="G4" s="36"/>
      <c r="H4" s="37"/>
      <c r="I4" s="37"/>
      <c r="J4" s="38"/>
    </row>
    <row r="5" spans="1:10">
      <c r="A5" s="27" t="s">
        <v>3</v>
      </c>
      <c r="B5" s="29" t="s">
        <v>4</v>
      </c>
      <c r="C5" s="27" t="s">
        <v>5</v>
      </c>
      <c r="D5" s="27" t="s">
        <v>6</v>
      </c>
      <c r="E5" s="39" t="s">
        <v>7</v>
      </c>
      <c r="F5" s="40"/>
      <c r="G5" s="39" t="s">
        <v>8</v>
      </c>
      <c r="H5" s="41"/>
      <c r="I5" s="42" t="s">
        <v>56</v>
      </c>
      <c r="J5" s="6" t="s">
        <v>9</v>
      </c>
    </row>
    <row r="6" spans="1:10">
      <c r="A6" s="28"/>
      <c r="B6" s="30"/>
      <c r="C6" s="28"/>
      <c r="D6" s="28"/>
      <c r="E6" s="9" t="s">
        <v>10</v>
      </c>
      <c r="F6" s="1" t="s">
        <v>11</v>
      </c>
      <c r="G6" s="1" t="s">
        <v>12</v>
      </c>
      <c r="H6" s="4" t="s">
        <v>12</v>
      </c>
      <c r="I6" s="43"/>
      <c r="J6" s="6"/>
    </row>
    <row r="7" spans="1:10" ht="16.5" customHeight="1">
      <c r="A7" s="1" t="s">
        <v>13</v>
      </c>
      <c r="B7" s="6" t="s">
        <v>21</v>
      </c>
      <c r="C7" s="1"/>
      <c r="D7" s="1"/>
      <c r="E7" s="1"/>
      <c r="F7" s="1"/>
      <c r="G7" s="1"/>
      <c r="H7" s="4"/>
      <c r="I7" s="4"/>
      <c r="J7" s="6"/>
    </row>
    <row r="8" spans="1:10" ht="18" customHeight="1">
      <c r="A8" s="1">
        <v>1</v>
      </c>
      <c r="B8" s="6" t="s">
        <v>22</v>
      </c>
      <c r="C8" s="1" t="s">
        <v>23</v>
      </c>
      <c r="D8" s="1">
        <f>3.65*1.7+1.4*2.3+2.15*(2.7+0.75+0.6+0.3+0.35+1.1*4+2.2+0.4)+1.96*0.5</f>
        <v>35.559999999999995</v>
      </c>
      <c r="E8" s="1"/>
      <c r="F8" s="1"/>
      <c r="G8" s="1">
        <f>D8*E8</f>
        <v>0</v>
      </c>
      <c r="H8" s="4">
        <f>D8*F8</f>
        <v>0</v>
      </c>
      <c r="I8" s="4">
        <f>G8+H8</f>
        <v>0</v>
      </c>
      <c r="J8" s="10" t="s">
        <v>24</v>
      </c>
    </row>
    <row r="9" spans="1:10" ht="20.25" customHeight="1">
      <c r="A9" s="20">
        <v>2</v>
      </c>
      <c r="B9" s="6" t="s">
        <v>25</v>
      </c>
      <c r="C9" s="1" t="s">
        <v>26</v>
      </c>
      <c r="D9" s="1">
        <v>0.7</v>
      </c>
      <c r="E9" s="1"/>
      <c r="F9" s="1"/>
      <c r="G9" s="1">
        <f t="shared" ref="G9:G32" si="0">D9*E9</f>
        <v>0</v>
      </c>
      <c r="H9" s="4">
        <f t="shared" ref="H9:H31" si="1">D9*F9</f>
        <v>0</v>
      </c>
      <c r="I9" s="4">
        <f t="shared" ref="I9:I31" si="2">G9+H9</f>
        <v>0</v>
      </c>
      <c r="J9" s="10" t="s">
        <v>27</v>
      </c>
    </row>
    <row r="10" spans="1:10" ht="27.75" customHeight="1">
      <c r="A10" s="20">
        <v>3</v>
      </c>
      <c r="B10" s="7" t="s">
        <v>79</v>
      </c>
      <c r="C10" s="20" t="s">
        <v>28</v>
      </c>
      <c r="D10" s="20">
        <f>7*3.3+2.9*20.6+3.1*3.6+2.68</f>
        <v>96.68</v>
      </c>
      <c r="E10" s="20"/>
      <c r="F10" s="20"/>
      <c r="G10" s="20"/>
      <c r="H10" s="4"/>
      <c r="I10" s="4"/>
      <c r="J10" s="7" t="s">
        <v>80</v>
      </c>
    </row>
    <row r="11" spans="1:10" ht="27" customHeight="1">
      <c r="A11" s="20">
        <v>4</v>
      </c>
      <c r="B11" s="7" t="s">
        <v>73</v>
      </c>
      <c r="C11" s="17" t="s">
        <v>28</v>
      </c>
      <c r="D11" s="17">
        <v>10.82</v>
      </c>
      <c r="E11" s="17"/>
      <c r="F11" s="17"/>
      <c r="G11" s="17"/>
      <c r="H11" s="4"/>
      <c r="I11" s="4"/>
      <c r="J11" s="18" t="s">
        <v>71</v>
      </c>
    </row>
    <row r="12" spans="1:10" ht="27">
      <c r="A12" s="20">
        <v>5</v>
      </c>
      <c r="B12" s="6" t="s">
        <v>29</v>
      </c>
      <c r="C12" s="1" t="s">
        <v>28</v>
      </c>
      <c r="D12" s="19">
        <f>1.4*2.3+2.65*(2.7+0.75+0.6+0.3+0.35+1.1*4+2.2+0.4)</f>
        <v>34.225000000000001</v>
      </c>
      <c r="E12" s="1"/>
      <c r="F12" s="1"/>
      <c r="G12" s="1">
        <f t="shared" si="0"/>
        <v>0</v>
      </c>
      <c r="H12" s="4">
        <f t="shared" si="1"/>
        <v>0</v>
      </c>
      <c r="I12" s="4">
        <f t="shared" si="2"/>
        <v>0</v>
      </c>
      <c r="J12" s="7" t="s">
        <v>74</v>
      </c>
    </row>
    <row r="13" spans="1:10" ht="19.5" customHeight="1">
      <c r="A13" s="20">
        <v>6</v>
      </c>
      <c r="B13" s="6" t="s">
        <v>30</v>
      </c>
      <c r="C13" s="1" t="s">
        <v>31</v>
      </c>
      <c r="D13" s="1">
        <v>2</v>
      </c>
      <c r="E13" s="1"/>
      <c r="F13" s="1"/>
      <c r="G13" s="1">
        <f t="shared" si="0"/>
        <v>0</v>
      </c>
      <c r="H13" s="4">
        <f t="shared" si="1"/>
        <v>0</v>
      </c>
      <c r="I13" s="4">
        <f t="shared" si="2"/>
        <v>0</v>
      </c>
      <c r="J13" s="7" t="s">
        <v>19</v>
      </c>
    </row>
    <row r="14" spans="1:10" ht="15" customHeight="1">
      <c r="A14" s="20">
        <v>7</v>
      </c>
      <c r="B14" s="6" t="s">
        <v>32</v>
      </c>
      <c r="C14" s="1" t="s">
        <v>33</v>
      </c>
      <c r="D14" s="1">
        <v>3</v>
      </c>
      <c r="E14" s="1"/>
      <c r="F14" s="1"/>
      <c r="G14" s="1">
        <f t="shared" si="0"/>
        <v>0</v>
      </c>
      <c r="H14" s="4">
        <f t="shared" si="1"/>
        <v>0</v>
      </c>
      <c r="I14" s="4">
        <f t="shared" si="2"/>
        <v>0</v>
      </c>
      <c r="J14" s="6" t="s">
        <v>53</v>
      </c>
    </row>
    <row r="15" spans="1:10" ht="19.5" customHeight="1">
      <c r="A15" s="20">
        <v>8</v>
      </c>
      <c r="B15" s="6" t="s">
        <v>34</v>
      </c>
      <c r="C15" s="1" t="s">
        <v>35</v>
      </c>
      <c r="D15" s="1">
        <v>1</v>
      </c>
      <c r="E15" s="1"/>
      <c r="F15" s="1"/>
      <c r="G15" s="1">
        <f t="shared" si="0"/>
        <v>0</v>
      </c>
      <c r="H15" s="4">
        <f t="shared" si="1"/>
        <v>0</v>
      </c>
      <c r="I15" s="4">
        <f t="shared" si="2"/>
        <v>0</v>
      </c>
      <c r="J15" s="7" t="s">
        <v>76</v>
      </c>
    </row>
    <row r="16" spans="1:10" ht="22.5" customHeight="1">
      <c r="A16" s="20">
        <v>9</v>
      </c>
      <c r="B16" s="44" t="s">
        <v>57</v>
      </c>
      <c r="C16" s="1" t="s">
        <v>35</v>
      </c>
      <c r="D16" s="1">
        <v>2</v>
      </c>
      <c r="E16" s="1"/>
      <c r="F16" s="1"/>
      <c r="G16" s="1">
        <f t="shared" si="0"/>
        <v>0</v>
      </c>
      <c r="H16" s="4">
        <f t="shared" si="1"/>
        <v>0</v>
      </c>
      <c r="I16" s="4">
        <f t="shared" si="2"/>
        <v>0</v>
      </c>
      <c r="J16" s="7" t="s">
        <v>81</v>
      </c>
    </row>
    <row r="17" spans="1:10" ht="22.5" customHeight="1">
      <c r="A17" s="20">
        <v>10</v>
      </c>
      <c r="B17" s="7" t="s">
        <v>58</v>
      </c>
      <c r="C17" s="15" t="s">
        <v>59</v>
      </c>
      <c r="D17" s="16">
        <v>2</v>
      </c>
      <c r="E17" s="16"/>
      <c r="F17" s="16"/>
      <c r="G17" s="16">
        <f t="shared" si="0"/>
        <v>0</v>
      </c>
      <c r="H17" s="4">
        <f t="shared" si="1"/>
        <v>0</v>
      </c>
      <c r="I17" s="4">
        <f t="shared" si="2"/>
        <v>0</v>
      </c>
      <c r="J17" s="7" t="s">
        <v>60</v>
      </c>
    </row>
    <row r="18" spans="1:10" ht="57" customHeight="1">
      <c r="A18" s="20">
        <v>11</v>
      </c>
      <c r="B18" s="6" t="s">
        <v>36</v>
      </c>
      <c r="C18" s="1" t="s">
        <v>35</v>
      </c>
      <c r="D18" s="1">
        <v>1</v>
      </c>
      <c r="E18" s="1"/>
      <c r="F18" s="1"/>
      <c r="G18" s="1">
        <f t="shared" si="0"/>
        <v>0</v>
      </c>
      <c r="H18" s="4">
        <f t="shared" si="1"/>
        <v>0</v>
      </c>
      <c r="I18" s="4">
        <f t="shared" si="2"/>
        <v>0</v>
      </c>
      <c r="J18" s="21" t="s">
        <v>82</v>
      </c>
    </row>
    <row r="19" spans="1:10" ht="20.25" customHeight="1">
      <c r="A19" s="20">
        <v>12</v>
      </c>
      <c r="B19" s="6" t="s">
        <v>37</v>
      </c>
      <c r="C19" s="1" t="s">
        <v>35</v>
      </c>
      <c r="D19" s="1">
        <v>16</v>
      </c>
      <c r="E19" s="1"/>
      <c r="F19" s="1"/>
      <c r="G19" s="1">
        <f t="shared" si="0"/>
        <v>0</v>
      </c>
      <c r="H19" s="4">
        <f t="shared" si="1"/>
        <v>0</v>
      </c>
      <c r="I19" s="4">
        <f t="shared" si="2"/>
        <v>0</v>
      </c>
      <c r="J19" s="7" t="s">
        <v>66</v>
      </c>
    </row>
    <row r="20" spans="1:10" ht="32.25" customHeight="1">
      <c r="A20" s="20">
        <v>13</v>
      </c>
      <c r="B20" s="7" t="s">
        <v>83</v>
      </c>
      <c r="C20" s="1" t="s">
        <v>35</v>
      </c>
      <c r="D20" s="1">
        <v>1</v>
      </c>
      <c r="E20" s="1"/>
      <c r="F20" s="1"/>
      <c r="G20" s="1">
        <f t="shared" si="0"/>
        <v>0</v>
      </c>
      <c r="H20" s="4">
        <f t="shared" si="1"/>
        <v>0</v>
      </c>
      <c r="I20" s="4">
        <f t="shared" si="2"/>
        <v>0</v>
      </c>
      <c r="J20" s="10" t="s">
        <v>54</v>
      </c>
    </row>
    <row r="21" spans="1:10" ht="19.5" customHeight="1">
      <c r="A21" s="20">
        <v>14</v>
      </c>
      <c r="B21" s="6" t="s">
        <v>38</v>
      </c>
      <c r="C21" s="1" t="s">
        <v>35</v>
      </c>
      <c r="D21" s="1">
        <v>1</v>
      </c>
      <c r="E21" s="1"/>
      <c r="F21" s="1"/>
      <c r="G21" s="1">
        <f t="shared" si="0"/>
        <v>0</v>
      </c>
      <c r="H21" s="4">
        <f t="shared" si="1"/>
        <v>0</v>
      </c>
      <c r="I21" s="4">
        <f t="shared" si="2"/>
        <v>0</v>
      </c>
      <c r="J21" s="6" t="s">
        <v>55</v>
      </c>
    </row>
    <row r="22" spans="1:10" ht="21.75" customHeight="1">
      <c r="A22" s="20">
        <v>15</v>
      </c>
      <c r="B22" s="6" t="s">
        <v>39</v>
      </c>
      <c r="C22" s="1" t="s">
        <v>35</v>
      </c>
      <c r="D22" s="1">
        <v>3</v>
      </c>
      <c r="E22" s="1"/>
      <c r="F22" s="1"/>
      <c r="G22" s="1">
        <f t="shared" si="0"/>
        <v>0</v>
      </c>
      <c r="H22" s="4">
        <f t="shared" si="1"/>
        <v>0</v>
      </c>
      <c r="I22" s="4">
        <f t="shared" si="2"/>
        <v>0</v>
      </c>
      <c r="J22" s="7" t="s">
        <v>61</v>
      </c>
    </row>
    <row r="23" spans="1:10" ht="17.25" customHeight="1">
      <c r="A23" s="20">
        <v>16</v>
      </c>
      <c r="B23" s="6" t="s">
        <v>40</v>
      </c>
      <c r="C23" s="1" t="s">
        <v>35</v>
      </c>
      <c r="D23" s="1">
        <v>1</v>
      </c>
      <c r="E23" s="1"/>
      <c r="F23" s="1"/>
      <c r="G23" s="1">
        <f t="shared" si="0"/>
        <v>0</v>
      </c>
      <c r="H23" s="4">
        <f t="shared" si="1"/>
        <v>0</v>
      </c>
      <c r="I23" s="4">
        <f t="shared" si="2"/>
        <v>0</v>
      </c>
      <c r="J23" s="7" t="s">
        <v>84</v>
      </c>
    </row>
    <row r="24" spans="1:10" ht="42.75" customHeight="1">
      <c r="A24" s="20">
        <v>17</v>
      </c>
      <c r="B24" s="10" t="s">
        <v>41</v>
      </c>
      <c r="C24" s="1" t="s">
        <v>42</v>
      </c>
      <c r="D24" s="1">
        <v>1</v>
      </c>
      <c r="E24" s="1"/>
      <c r="F24" s="1"/>
      <c r="G24" s="1">
        <f t="shared" si="0"/>
        <v>0</v>
      </c>
      <c r="H24" s="4">
        <f t="shared" si="1"/>
        <v>0</v>
      </c>
      <c r="I24" s="4">
        <f t="shared" si="2"/>
        <v>0</v>
      </c>
      <c r="J24" s="7" t="s">
        <v>68</v>
      </c>
    </row>
    <row r="25" spans="1:10" ht="27" customHeight="1">
      <c r="A25" s="16">
        <v>18</v>
      </c>
      <c r="B25" s="6" t="s">
        <v>43</v>
      </c>
      <c r="C25" s="1" t="s">
        <v>44</v>
      </c>
      <c r="D25" s="1">
        <v>1</v>
      </c>
      <c r="E25" s="1"/>
      <c r="F25" s="1"/>
      <c r="G25" s="1">
        <f t="shared" si="0"/>
        <v>0</v>
      </c>
      <c r="H25" s="4">
        <f t="shared" si="1"/>
        <v>0</v>
      </c>
      <c r="I25" s="4">
        <f t="shared" si="2"/>
        <v>0</v>
      </c>
      <c r="J25" s="7" t="s">
        <v>77</v>
      </c>
    </row>
    <row r="26" spans="1:10" ht="27.75" customHeight="1">
      <c r="A26" s="16">
        <v>19</v>
      </c>
      <c r="B26" s="6" t="s">
        <v>45</v>
      </c>
      <c r="C26" s="1" t="s">
        <v>44</v>
      </c>
      <c r="D26" s="1">
        <v>1</v>
      </c>
      <c r="E26" s="1"/>
      <c r="F26" s="1"/>
      <c r="G26" s="1">
        <f t="shared" si="0"/>
        <v>0</v>
      </c>
      <c r="H26" s="4">
        <f t="shared" si="1"/>
        <v>0</v>
      </c>
      <c r="I26" s="4">
        <f t="shared" si="2"/>
        <v>0</v>
      </c>
      <c r="J26" s="7" t="s">
        <v>78</v>
      </c>
    </row>
    <row r="27" spans="1:10" ht="24" customHeight="1">
      <c r="A27" s="16">
        <v>20</v>
      </c>
      <c r="B27" s="45" t="s">
        <v>46</v>
      </c>
      <c r="C27" s="1" t="s">
        <v>35</v>
      </c>
      <c r="D27" s="1">
        <v>1</v>
      </c>
      <c r="E27" s="1"/>
      <c r="F27" s="1"/>
      <c r="G27" s="1">
        <f t="shared" si="0"/>
        <v>0</v>
      </c>
      <c r="H27" s="4">
        <f t="shared" si="1"/>
        <v>0</v>
      </c>
      <c r="I27" s="4">
        <f t="shared" si="2"/>
        <v>0</v>
      </c>
      <c r="J27" s="7" t="s">
        <v>62</v>
      </c>
    </row>
    <row r="28" spans="1:10" ht="43.5" customHeight="1">
      <c r="A28" s="16">
        <v>21</v>
      </c>
      <c r="B28" s="7" t="s">
        <v>47</v>
      </c>
      <c r="C28" s="11" t="s">
        <v>48</v>
      </c>
      <c r="D28" s="8">
        <f>3.65*1.7+1.4*2.3+(1.2+1.2+2.2)*1.8+2.7*1.2</f>
        <v>20.945</v>
      </c>
      <c r="E28" s="11"/>
      <c r="F28" s="11"/>
      <c r="G28" s="1">
        <f t="shared" si="0"/>
        <v>0</v>
      </c>
      <c r="H28" s="4">
        <f t="shared" si="1"/>
        <v>0</v>
      </c>
      <c r="I28" s="4">
        <f t="shared" si="2"/>
        <v>0</v>
      </c>
      <c r="J28" s="7" t="s">
        <v>67</v>
      </c>
    </row>
    <row r="29" spans="1:10" ht="18" customHeight="1">
      <c r="A29" s="16">
        <v>22</v>
      </c>
      <c r="B29" s="7" t="s">
        <v>49</v>
      </c>
      <c r="C29" s="11" t="s">
        <v>48</v>
      </c>
      <c r="D29" s="1"/>
      <c r="E29" s="1"/>
      <c r="F29" s="1"/>
      <c r="G29" s="1">
        <f t="shared" si="0"/>
        <v>0</v>
      </c>
      <c r="H29" s="4">
        <f t="shared" si="1"/>
        <v>0</v>
      </c>
      <c r="I29" s="4">
        <f t="shared" si="2"/>
        <v>0</v>
      </c>
      <c r="J29" s="7" t="s">
        <v>63</v>
      </c>
    </row>
    <row r="30" spans="1:10" ht="18.75" customHeight="1">
      <c r="A30" s="16">
        <v>23</v>
      </c>
      <c r="B30" s="6" t="s">
        <v>50</v>
      </c>
      <c r="C30" s="1" t="s">
        <v>35</v>
      </c>
      <c r="D30" s="1">
        <v>1</v>
      </c>
      <c r="E30" s="1"/>
      <c r="F30" s="1"/>
      <c r="G30" s="1">
        <f t="shared" si="0"/>
        <v>0</v>
      </c>
      <c r="H30" s="4">
        <f t="shared" si="1"/>
        <v>0</v>
      </c>
      <c r="I30" s="4"/>
      <c r="J30" s="7" t="s">
        <v>75</v>
      </c>
    </row>
    <row r="31" spans="1:10" ht="27">
      <c r="A31" s="16">
        <v>24</v>
      </c>
      <c r="B31" s="6" t="s">
        <v>51</v>
      </c>
      <c r="C31" s="1" t="s">
        <v>44</v>
      </c>
      <c r="D31" s="1">
        <v>2</v>
      </c>
      <c r="E31" s="1"/>
      <c r="F31" s="1"/>
      <c r="G31" s="1">
        <f t="shared" si="0"/>
        <v>0</v>
      </c>
      <c r="H31" s="4">
        <f t="shared" si="1"/>
        <v>0</v>
      </c>
      <c r="I31" s="4">
        <f t="shared" si="2"/>
        <v>0</v>
      </c>
      <c r="J31" s="7" t="s">
        <v>64</v>
      </c>
    </row>
    <row r="32" spans="1:10" ht="27.75" customHeight="1">
      <c r="A32" s="16">
        <v>25</v>
      </c>
      <c r="B32" s="2" t="s">
        <v>52</v>
      </c>
      <c r="C32" s="1" t="s">
        <v>44</v>
      </c>
      <c r="D32" s="3">
        <v>1</v>
      </c>
      <c r="E32" s="3"/>
      <c r="F32" s="3"/>
      <c r="G32" s="1">
        <f t="shared" si="0"/>
        <v>0</v>
      </c>
      <c r="H32" s="4">
        <f>D32*F32</f>
        <v>0</v>
      </c>
      <c r="I32" s="4"/>
      <c r="J32" s="7" t="s">
        <v>65</v>
      </c>
    </row>
    <row r="33" spans="1:10" ht="25.5" customHeight="1">
      <c r="A33" s="5">
        <v>26</v>
      </c>
      <c r="B33" s="2" t="s">
        <v>69</v>
      </c>
      <c r="C33" s="1" t="s">
        <v>14</v>
      </c>
      <c r="D33" s="3">
        <v>3</v>
      </c>
      <c r="E33" s="3"/>
      <c r="F33" s="3"/>
      <c r="G33" s="1">
        <f>D33*E33</f>
        <v>0</v>
      </c>
      <c r="H33" s="4">
        <f>D33*F33</f>
        <v>0</v>
      </c>
      <c r="I33" s="4">
        <f>G33+H33</f>
        <v>0</v>
      </c>
      <c r="J33" s="7" t="s">
        <v>70</v>
      </c>
    </row>
    <row r="34" spans="1:10" ht="16.5" customHeight="1">
      <c r="A34" s="3" t="s">
        <v>13</v>
      </c>
      <c r="B34" s="2" t="s">
        <v>12</v>
      </c>
      <c r="C34" s="3" t="s">
        <v>15</v>
      </c>
      <c r="D34" s="3"/>
      <c r="E34" s="3"/>
      <c r="F34" s="3"/>
      <c r="G34" s="3">
        <f>SUM(G8:G33)</f>
        <v>0</v>
      </c>
      <c r="H34" s="12"/>
      <c r="I34" s="12"/>
      <c r="J34" s="6"/>
    </row>
    <row r="35" spans="1:10" ht="16.5" customHeight="1">
      <c r="A35" s="3" t="s">
        <v>16</v>
      </c>
      <c r="B35" s="2" t="s">
        <v>12</v>
      </c>
      <c r="C35" s="3" t="s">
        <v>15</v>
      </c>
      <c r="D35" s="3"/>
      <c r="E35" s="3"/>
      <c r="F35" s="3"/>
      <c r="G35" s="3"/>
      <c r="H35" s="12">
        <f>SUM(H8:H34)</f>
        <v>0</v>
      </c>
      <c r="I35" s="12"/>
      <c r="J35" s="6"/>
    </row>
    <row r="36" spans="1:10" ht="15.75" customHeight="1">
      <c r="A36" s="3" t="s">
        <v>17</v>
      </c>
      <c r="B36" s="13" t="s">
        <v>20</v>
      </c>
      <c r="C36" s="3" t="s">
        <v>15</v>
      </c>
      <c r="D36" s="24" t="s">
        <v>18</v>
      </c>
      <c r="E36" s="25"/>
      <c r="F36" s="25"/>
      <c r="G36" s="26"/>
      <c r="H36" s="12">
        <f>G34+H35</f>
        <v>0</v>
      </c>
      <c r="I36" s="12">
        <f>SUM(I8:I33)</f>
        <v>0</v>
      </c>
      <c r="J36" s="6"/>
    </row>
    <row r="37" spans="1:10" ht="30" customHeight="1">
      <c r="A37" s="3"/>
      <c r="B37" s="14"/>
      <c r="C37" s="3"/>
      <c r="D37" s="3"/>
      <c r="E37" s="3"/>
      <c r="F37" s="3"/>
      <c r="G37" s="22"/>
      <c r="H37" s="23"/>
      <c r="I37" s="12"/>
      <c r="J37" s="6"/>
    </row>
  </sheetData>
  <mergeCells count="13">
    <mergeCell ref="A1:J1"/>
    <mergeCell ref="A2:J2"/>
    <mergeCell ref="A3:J3"/>
    <mergeCell ref="A4:J4"/>
    <mergeCell ref="E5:F5"/>
    <mergeCell ref="G5:H5"/>
    <mergeCell ref="I5:I6"/>
    <mergeCell ref="G37:H37"/>
    <mergeCell ref="D36:G36"/>
    <mergeCell ref="A5:A6"/>
    <mergeCell ref="B5:B6"/>
    <mergeCell ref="C5:C6"/>
    <mergeCell ref="D5:D6"/>
  </mergeCells>
  <phoneticPr fontId="4" type="noConversion"/>
  <printOptions horizontalCentered="1"/>
  <pageMargins left="3.937007874015748E-2" right="3.937007874015748E-2" top="0.15748031496062992" bottom="0.15748031496062992" header="0.11811023622047245" footer="0.1181102362204724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apple</cp:lastModifiedBy>
  <cp:lastPrinted>2023-04-04T07:43:30Z</cp:lastPrinted>
  <dcterms:created xsi:type="dcterms:W3CDTF">2022-06-29T10:50:00Z</dcterms:created>
  <dcterms:modified xsi:type="dcterms:W3CDTF">2023-04-04T07:43:52Z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48F9F5A175694BDF8980518C0994CB03</vt:lpwstr>
  </property>
  <property fmtid="{D5CDD505-2E9C-101B-9397-08002B2CF9AE}" pid="3" name="KSOProductBuildVer">
    <vt:lpwstr>2052-11.1.0.11365</vt:lpwstr>
  </property>
</Properties>
</file>